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enato\Desktop\"/>
    </mc:Choice>
  </mc:AlternateContent>
  <bookViews>
    <workbookView xWindow="0" yWindow="0" windowWidth="28800" windowHeight="11235" activeTab="1"/>
  </bookViews>
  <sheets>
    <sheet name="Basic" sheetId="2" r:id="rId1"/>
    <sheet name="APR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C15" i="1"/>
  <c r="I14" i="1"/>
  <c r="J14" i="1" s="1"/>
  <c r="K14" i="1" s="1"/>
  <c r="L14" i="1" s="1"/>
  <c r="M14" i="1" s="1"/>
  <c r="D14" i="1"/>
  <c r="E14" i="1" s="1"/>
  <c r="F14" i="1" s="1"/>
  <c r="G14" i="1" s="1"/>
  <c r="H14" i="1" s="1"/>
  <c r="C12" i="1"/>
  <c r="C11" i="1"/>
  <c r="E10" i="1"/>
  <c r="F10" i="1" s="1"/>
  <c r="G10" i="1" s="1"/>
  <c r="H10" i="1" s="1"/>
  <c r="I10" i="1" s="1"/>
  <c r="J10" i="1" s="1"/>
  <c r="K10" i="1" s="1"/>
  <c r="L10" i="1" s="1"/>
  <c r="M10" i="1" s="1"/>
  <c r="D10" i="1"/>
  <c r="G20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" i="2"/>
  <c r="F20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E20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" i="2"/>
  <c r="D15" i="1" l="1"/>
  <c r="D16" i="1" s="1"/>
  <c r="E13" i="1"/>
  <c r="C16" i="1"/>
  <c r="F13" i="1" l="1"/>
  <c r="E15" i="1"/>
  <c r="E16" i="1" s="1"/>
  <c r="G13" i="1" l="1"/>
  <c r="F15" i="1"/>
  <c r="F16" i="1" s="1"/>
  <c r="H13" i="1" l="1"/>
  <c r="G15" i="1"/>
  <c r="G16" i="1" s="1"/>
  <c r="I13" i="1" l="1"/>
  <c r="H15" i="1"/>
  <c r="H16" i="1" s="1"/>
  <c r="J13" i="1" l="1"/>
  <c r="I15" i="1"/>
  <c r="I16" i="1" s="1"/>
  <c r="K13" i="1" l="1"/>
  <c r="J15" i="1"/>
  <c r="J16" i="1" s="1"/>
  <c r="L13" i="1" l="1"/>
  <c r="L15" i="1" s="1"/>
  <c r="L16" i="1" s="1"/>
  <c r="K15" i="1"/>
  <c r="K16" i="1" s="1"/>
  <c r="M13" i="1" l="1"/>
  <c r="M15" i="1" s="1"/>
  <c r="M16" i="1" s="1"/>
  <c r="C17" i="1" s="1"/>
</calcChain>
</file>

<file path=xl/sharedStrings.xml><?xml version="1.0" encoding="utf-8"?>
<sst xmlns="http://schemas.openxmlformats.org/spreadsheetml/2006/main" count="60" uniqueCount="35">
  <si>
    <t>Debt</t>
  </si>
  <si>
    <t>Initial expenses</t>
  </si>
  <si>
    <t>Duration (years)</t>
  </si>
  <si>
    <t>Installment (First year)</t>
  </si>
  <si>
    <t>Rate of installments decrease</t>
  </si>
  <si>
    <t>Periodic expenses (until 5)</t>
  </si>
  <si>
    <t>Periodic expenses (from 6 to 10)</t>
  </si>
  <si>
    <t>TAEG/APR</t>
  </si>
  <si>
    <t>Prodotto</t>
  </si>
  <si>
    <t>Cliente</t>
  </si>
  <si>
    <t>Quantità</t>
  </si>
  <si>
    <t>Prezzo</t>
  </si>
  <si>
    <t>Prodotto 2</t>
  </si>
  <si>
    <t>Cliente 1</t>
  </si>
  <si>
    <t>Prodotto 3</t>
  </si>
  <si>
    <t>Cliente 5</t>
  </si>
  <si>
    <t>Cliente 2</t>
  </si>
  <si>
    <t>Prodotto 1</t>
  </si>
  <si>
    <t>Cliente 20</t>
  </si>
  <si>
    <t>Prodotto 5</t>
  </si>
  <si>
    <t>Cliente 4</t>
  </si>
  <si>
    <t>Cliente 7</t>
  </si>
  <si>
    <t>Prodotto 4</t>
  </si>
  <si>
    <t>Cliente 3</t>
  </si>
  <si>
    <t>Cliente 14</t>
  </si>
  <si>
    <t>Total revenues</t>
  </si>
  <si>
    <t>Revenue tax</t>
  </si>
  <si>
    <t>Tax</t>
  </si>
  <si>
    <t>Total net revenues</t>
  </si>
  <si>
    <t>Period</t>
  </si>
  <si>
    <t>Repayment</t>
  </si>
  <si>
    <t>Expenses</t>
  </si>
  <si>
    <t>Cash Flow</t>
  </si>
  <si>
    <t>Discounted cash flows</t>
  </si>
  <si>
    <t>NPV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</si>
</sst>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_-* #,##0.000_-;\-* #,##0.000_-;_-* &quot;-&quot;??_-;_-@_-"/>
    <numFmt numFmtId="171" formatCode="0.000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9" fontId="1" fillId="0" borderId="0" xfId="0" applyNumberFormat="1" applyFont="1"/>
    <xf numFmtId="164" fontId="0" fillId="0" borderId="0" xfId="1" applyNumberFormat="1" applyFont="1"/>
    <xf numFmtId="164" fontId="0" fillId="0" borderId="0" xfId="0" applyNumberFormat="1"/>
    <xf numFmtId="9" fontId="0" fillId="0" borderId="0" xfId="2" applyFont="1"/>
    <xf numFmtId="165" fontId="0" fillId="0" borderId="0" xfId="0" applyNumberFormat="1"/>
    <xf numFmtId="171" fontId="0" fillId="0" borderId="0" xfId="0" applyNumberFormat="1"/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J16" sqref="J16"/>
    </sheetView>
  </sheetViews>
  <sheetFormatPr defaultRowHeight="15" x14ac:dyDescent="0.25"/>
  <cols>
    <col min="1" max="1" width="10.28515625" bestFit="1" customWidth="1"/>
    <col min="3" max="3" width="8.7109375" bestFit="1" customWidth="1"/>
    <col min="4" max="4" width="6.85546875" bestFit="1" customWidth="1"/>
    <col min="5" max="5" width="14.28515625" bestFit="1" customWidth="1"/>
    <col min="7" max="7" width="19.28515625" customWidth="1"/>
    <col min="8" max="8" width="12" bestFit="1" customWidth="1"/>
  </cols>
  <sheetData>
    <row r="1" spans="1:9" s="1" customFormat="1" x14ac:dyDescent="0.25">
      <c r="A1" s="1" t="s">
        <v>8</v>
      </c>
      <c r="B1" s="1" t="s">
        <v>9</v>
      </c>
      <c r="C1" s="1" t="s">
        <v>10</v>
      </c>
      <c r="D1" s="1" t="s">
        <v>11</v>
      </c>
      <c r="E1" s="1" t="s">
        <v>25</v>
      </c>
      <c r="F1" s="1" t="s">
        <v>27</v>
      </c>
      <c r="G1" s="1" t="s">
        <v>28</v>
      </c>
      <c r="H1" s="1" t="s">
        <v>26</v>
      </c>
      <c r="I1" s="2">
        <v>0.1</v>
      </c>
    </row>
    <row r="2" spans="1:9" x14ac:dyDescent="0.25">
      <c r="A2" t="s">
        <v>12</v>
      </c>
      <c r="B2" t="s">
        <v>13</v>
      </c>
      <c r="C2">
        <v>37</v>
      </c>
      <c r="D2">
        <v>190</v>
      </c>
      <c r="E2" s="3">
        <f>C2*D2</f>
        <v>7030</v>
      </c>
      <c r="F2" s="4">
        <f>E2*$I$1</f>
        <v>703</v>
      </c>
      <c r="G2" s="4">
        <f>E2-F2</f>
        <v>6327</v>
      </c>
    </row>
    <row r="3" spans="1:9" x14ac:dyDescent="0.25">
      <c r="A3" t="s">
        <v>14</v>
      </c>
      <c r="B3" t="s">
        <v>15</v>
      </c>
      <c r="C3">
        <v>79</v>
      </c>
      <c r="D3">
        <v>131</v>
      </c>
      <c r="E3" s="3">
        <f t="shared" ref="E3:E19" si="0">C3*D3</f>
        <v>10349</v>
      </c>
      <c r="F3" s="4">
        <f t="shared" ref="F3:F19" si="1">E3*$I$1</f>
        <v>1034.9000000000001</v>
      </c>
      <c r="G3" s="4">
        <f t="shared" ref="G3:G19" si="2">E3-F3</f>
        <v>9314.1</v>
      </c>
    </row>
    <row r="4" spans="1:9" x14ac:dyDescent="0.25">
      <c r="A4" t="s">
        <v>14</v>
      </c>
      <c r="B4" t="s">
        <v>16</v>
      </c>
      <c r="C4">
        <v>102</v>
      </c>
      <c r="D4">
        <v>124</v>
      </c>
      <c r="E4" s="3">
        <f t="shared" si="0"/>
        <v>12648</v>
      </c>
      <c r="F4" s="4">
        <f t="shared" si="1"/>
        <v>1264.8000000000002</v>
      </c>
      <c r="G4" s="4">
        <f t="shared" si="2"/>
        <v>11383.2</v>
      </c>
    </row>
    <row r="5" spans="1:9" x14ac:dyDescent="0.25">
      <c r="A5" t="s">
        <v>17</v>
      </c>
      <c r="B5" t="s">
        <v>18</v>
      </c>
      <c r="C5">
        <v>68</v>
      </c>
      <c r="D5">
        <v>170</v>
      </c>
      <c r="E5" s="3">
        <f t="shared" si="0"/>
        <v>11560</v>
      </c>
      <c r="F5" s="4">
        <f t="shared" si="1"/>
        <v>1156</v>
      </c>
      <c r="G5" s="4">
        <f t="shared" si="2"/>
        <v>10404</v>
      </c>
    </row>
    <row r="6" spans="1:9" x14ac:dyDescent="0.25">
      <c r="A6" t="s">
        <v>19</v>
      </c>
      <c r="B6" t="s">
        <v>20</v>
      </c>
      <c r="C6">
        <v>1</v>
      </c>
      <c r="D6">
        <v>440</v>
      </c>
      <c r="E6" s="3">
        <f t="shared" si="0"/>
        <v>440</v>
      </c>
      <c r="F6" s="4">
        <f t="shared" si="1"/>
        <v>44</v>
      </c>
      <c r="G6" s="4">
        <f t="shared" si="2"/>
        <v>396</v>
      </c>
    </row>
    <row r="7" spans="1:9" x14ac:dyDescent="0.25">
      <c r="A7" t="s">
        <v>17</v>
      </c>
      <c r="B7" t="s">
        <v>18</v>
      </c>
      <c r="C7">
        <v>37</v>
      </c>
      <c r="D7">
        <v>165</v>
      </c>
      <c r="E7" s="3">
        <f t="shared" si="0"/>
        <v>6105</v>
      </c>
      <c r="F7" s="4">
        <f t="shared" si="1"/>
        <v>610.5</v>
      </c>
      <c r="G7" s="4">
        <f t="shared" si="2"/>
        <v>5494.5</v>
      </c>
    </row>
    <row r="8" spans="1:9" x14ac:dyDescent="0.25">
      <c r="A8" t="s">
        <v>19</v>
      </c>
      <c r="B8" t="s">
        <v>20</v>
      </c>
      <c r="C8">
        <v>1</v>
      </c>
      <c r="D8">
        <v>444</v>
      </c>
      <c r="E8" s="3">
        <f t="shared" si="0"/>
        <v>444</v>
      </c>
      <c r="F8" s="4">
        <f t="shared" si="1"/>
        <v>44.400000000000006</v>
      </c>
      <c r="G8" s="4">
        <f t="shared" si="2"/>
        <v>399.6</v>
      </c>
    </row>
    <row r="9" spans="1:9" x14ac:dyDescent="0.25">
      <c r="A9" t="s">
        <v>14</v>
      </c>
      <c r="B9" t="s">
        <v>16</v>
      </c>
      <c r="C9">
        <v>117</v>
      </c>
      <c r="D9">
        <v>122</v>
      </c>
      <c r="E9" s="3">
        <f t="shared" si="0"/>
        <v>14274</v>
      </c>
      <c r="F9" s="4">
        <f t="shared" si="1"/>
        <v>1427.4</v>
      </c>
      <c r="G9" s="4">
        <f t="shared" si="2"/>
        <v>12846.6</v>
      </c>
    </row>
    <row r="10" spans="1:9" x14ac:dyDescent="0.25">
      <c r="A10" t="s">
        <v>12</v>
      </c>
      <c r="B10" t="s">
        <v>13</v>
      </c>
      <c r="C10">
        <v>65</v>
      </c>
      <c r="D10">
        <v>189</v>
      </c>
      <c r="E10" s="3">
        <f t="shared" si="0"/>
        <v>12285</v>
      </c>
      <c r="F10" s="4">
        <f t="shared" si="1"/>
        <v>1228.5</v>
      </c>
      <c r="G10" s="4">
        <f t="shared" si="2"/>
        <v>11056.5</v>
      </c>
    </row>
    <row r="11" spans="1:9" x14ac:dyDescent="0.25">
      <c r="A11" t="s">
        <v>19</v>
      </c>
      <c r="B11" t="s">
        <v>13</v>
      </c>
      <c r="C11">
        <v>246</v>
      </c>
      <c r="D11">
        <v>489</v>
      </c>
      <c r="E11" s="3">
        <f t="shared" si="0"/>
        <v>120294</v>
      </c>
      <c r="F11" s="4">
        <f t="shared" si="1"/>
        <v>12029.400000000001</v>
      </c>
      <c r="G11" s="4">
        <f t="shared" si="2"/>
        <v>108264.6</v>
      </c>
    </row>
    <row r="12" spans="1:9" x14ac:dyDescent="0.25">
      <c r="A12" t="s">
        <v>12</v>
      </c>
      <c r="B12" t="s">
        <v>20</v>
      </c>
      <c r="C12">
        <v>168</v>
      </c>
      <c r="D12">
        <v>171</v>
      </c>
      <c r="E12" s="3">
        <f t="shared" si="0"/>
        <v>28728</v>
      </c>
      <c r="F12" s="4">
        <f t="shared" si="1"/>
        <v>2872.8</v>
      </c>
      <c r="G12" s="4">
        <f t="shared" si="2"/>
        <v>25855.200000000001</v>
      </c>
    </row>
    <row r="13" spans="1:9" x14ac:dyDescent="0.25">
      <c r="A13" t="s">
        <v>17</v>
      </c>
      <c r="B13" t="s">
        <v>20</v>
      </c>
      <c r="C13">
        <v>78</v>
      </c>
      <c r="D13">
        <v>149</v>
      </c>
      <c r="E13" s="3">
        <f t="shared" si="0"/>
        <v>11622</v>
      </c>
      <c r="F13" s="4">
        <f t="shared" si="1"/>
        <v>1162.2</v>
      </c>
      <c r="G13" s="4">
        <f t="shared" si="2"/>
        <v>10459.799999999999</v>
      </c>
    </row>
    <row r="14" spans="1:9" x14ac:dyDescent="0.25">
      <c r="A14" t="s">
        <v>17</v>
      </c>
      <c r="B14" t="s">
        <v>21</v>
      </c>
      <c r="C14">
        <v>105</v>
      </c>
      <c r="D14">
        <v>145</v>
      </c>
      <c r="E14" s="3">
        <f t="shared" si="0"/>
        <v>15225</v>
      </c>
      <c r="F14" s="4">
        <f t="shared" si="1"/>
        <v>1522.5</v>
      </c>
      <c r="G14" s="4">
        <f t="shared" si="2"/>
        <v>13702.5</v>
      </c>
    </row>
    <row r="15" spans="1:9" x14ac:dyDescent="0.25">
      <c r="A15" t="s">
        <v>22</v>
      </c>
      <c r="B15" t="s">
        <v>16</v>
      </c>
      <c r="C15">
        <v>109</v>
      </c>
      <c r="D15">
        <v>203</v>
      </c>
      <c r="E15" s="3">
        <f t="shared" si="0"/>
        <v>22127</v>
      </c>
      <c r="F15" s="4">
        <f t="shared" si="1"/>
        <v>2212.7000000000003</v>
      </c>
      <c r="G15" s="4">
        <f t="shared" si="2"/>
        <v>19914.3</v>
      </c>
    </row>
    <row r="16" spans="1:9" x14ac:dyDescent="0.25">
      <c r="A16" t="s">
        <v>17</v>
      </c>
      <c r="B16" t="s">
        <v>23</v>
      </c>
      <c r="C16">
        <v>73</v>
      </c>
      <c r="D16">
        <v>145</v>
      </c>
      <c r="E16" s="3">
        <f t="shared" si="0"/>
        <v>10585</v>
      </c>
      <c r="F16" s="4">
        <f t="shared" si="1"/>
        <v>1058.5</v>
      </c>
      <c r="G16" s="4">
        <f t="shared" si="2"/>
        <v>9526.5</v>
      </c>
    </row>
    <row r="17" spans="1:7" x14ac:dyDescent="0.25">
      <c r="A17" t="s">
        <v>17</v>
      </c>
      <c r="B17" t="s">
        <v>24</v>
      </c>
      <c r="C17">
        <v>56</v>
      </c>
      <c r="D17">
        <v>144</v>
      </c>
      <c r="E17" s="3">
        <f t="shared" si="0"/>
        <v>8064</v>
      </c>
      <c r="F17" s="4">
        <f t="shared" si="1"/>
        <v>806.40000000000009</v>
      </c>
      <c r="G17" s="4">
        <f t="shared" si="2"/>
        <v>7257.6</v>
      </c>
    </row>
    <row r="18" spans="1:7" x14ac:dyDescent="0.25">
      <c r="A18" t="s">
        <v>12</v>
      </c>
      <c r="B18" t="s">
        <v>13</v>
      </c>
      <c r="C18">
        <v>80</v>
      </c>
      <c r="D18">
        <v>184</v>
      </c>
      <c r="E18" s="3">
        <f t="shared" si="0"/>
        <v>14720</v>
      </c>
      <c r="F18" s="4">
        <f t="shared" si="1"/>
        <v>1472</v>
      </c>
      <c r="G18" s="4">
        <f t="shared" si="2"/>
        <v>13248</v>
      </c>
    </row>
    <row r="19" spans="1:7" x14ac:dyDescent="0.25">
      <c r="A19" t="s">
        <v>19</v>
      </c>
      <c r="B19" t="s">
        <v>13</v>
      </c>
      <c r="C19">
        <v>22</v>
      </c>
      <c r="D19">
        <v>486</v>
      </c>
      <c r="E19" s="3">
        <f t="shared" si="0"/>
        <v>10692</v>
      </c>
      <c r="F19" s="4">
        <f t="shared" si="1"/>
        <v>1069.2</v>
      </c>
      <c r="G19" s="4">
        <f t="shared" si="2"/>
        <v>9622.7999999999993</v>
      </c>
    </row>
    <row r="20" spans="1:7" x14ac:dyDescent="0.25">
      <c r="E20" s="3">
        <f>SUM(E2:E19)</f>
        <v>317192</v>
      </c>
      <c r="F20" s="3">
        <f>SUM(F2:F19)</f>
        <v>31719.200000000004</v>
      </c>
      <c r="G20" s="3">
        <f>SUM(G2:G19)</f>
        <v>285472.8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>
      <selection activeCell="B8" sqref="B8"/>
    </sheetView>
  </sheetViews>
  <sheetFormatPr defaultRowHeight="15" x14ac:dyDescent="0.25"/>
  <cols>
    <col min="1" max="1" width="30.140625" bestFit="1" customWidth="1"/>
    <col min="2" max="2" width="20.85546875" bestFit="1" customWidth="1"/>
    <col min="3" max="3" width="12.5703125" bestFit="1" customWidth="1"/>
    <col min="5" max="5" width="10.5703125" bestFit="1" customWidth="1"/>
  </cols>
  <sheetData>
    <row r="1" spans="1:13" x14ac:dyDescent="0.25">
      <c r="A1" t="s">
        <v>0</v>
      </c>
      <c r="B1" s="3">
        <v>450000</v>
      </c>
    </row>
    <row r="2" spans="1:13" x14ac:dyDescent="0.25">
      <c r="A2" t="s">
        <v>1</v>
      </c>
      <c r="B2" s="3">
        <v>6500</v>
      </c>
    </row>
    <row r="3" spans="1:13" x14ac:dyDescent="0.25">
      <c r="A3" t="s">
        <v>2</v>
      </c>
      <c r="B3">
        <v>10</v>
      </c>
    </row>
    <row r="4" spans="1:13" x14ac:dyDescent="0.25">
      <c r="A4" t="s">
        <v>3</v>
      </c>
      <c r="B4" s="3">
        <v>76000</v>
      </c>
    </row>
    <row r="5" spans="1:13" x14ac:dyDescent="0.25">
      <c r="A5" t="s">
        <v>4</v>
      </c>
      <c r="B5" s="5">
        <v>0.09</v>
      </c>
    </row>
    <row r="6" spans="1:13" x14ac:dyDescent="0.25">
      <c r="A6" t="s">
        <v>5</v>
      </c>
      <c r="B6">
        <v>245</v>
      </c>
    </row>
    <row r="7" spans="1:13" x14ac:dyDescent="0.25">
      <c r="A7" t="s">
        <v>6</v>
      </c>
      <c r="B7">
        <v>120</v>
      </c>
    </row>
    <row r="8" spans="1:13" x14ac:dyDescent="0.25">
      <c r="A8" t="s">
        <v>7</v>
      </c>
      <c r="B8" s="7">
        <v>3.4066687961951725E-2</v>
      </c>
    </row>
    <row r="10" spans="1:13" x14ac:dyDescent="0.25">
      <c r="B10" t="s">
        <v>29</v>
      </c>
      <c r="C10">
        <v>0</v>
      </c>
      <c r="D10">
        <f>C10+1</f>
        <v>1</v>
      </c>
      <c r="E10">
        <f t="shared" ref="E10:M10" si="0">D10+1</f>
        <v>2</v>
      </c>
      <c r="F10">
        <f t="shared" si="0"/>
        <v>3</v>
      </c>
      <c r="G10">
        <f t="shared" si="0"/>
        <v>4</v>
      </c>
      <c r="H10">
        <f t="shared" si="0"/>
        <v>5</v>
      </c>
      <c r="I10">
        <f t="shared" si="0"/>
        <v>6</v>
      </c>
      <c r="J10">
        <f t="shared" si="0"/>
        <v>7</v>
      </c>
      <c r="K10">
        <f t="shared" si="0"/>
        <v>8</v>
      </c>
      <c r="L10">
        <f t="shared" si="0"/>
        <v>9</v>
      </c>
      <c r="M10">
        <f t="shared" si="0"/>
        <v>10</v>
      </c>
    </row>
    <row r="11" spans="1:13" x14ac:dyDescent="0.25">
      <c r="B11" t="s">
        <v>0</v>
      </c>
      <c r="C11" s="4">
        <f>B1</f>
        <v>450000</v>
      </c>
    </row>
    <row r="12" spans="1:13" x14ac:dyDescent="0.25">
      <c r="B12" t="s">
        <v>1</v>
      </c>
      <c r="C12" s="4">
        <f>-B2</f>
        <v>-6500</v>
      </c>
    </row>
    <row r="13" spans="1:13" x14ac:dyDescent="0.25">
      <c r="B13" t="s">
        <v>30</v>
      </c>
      <c r="D13" s="4">
        <f>-B4</f>
        <v>-76000</v>
      </c>
      <c r="E13" s="3">
        <f>D13*(1-$B$5)</f>
        <v>-69160</v>
      </c>
      <c r="F13" s="3">
        <f t="shared" ref="F13:M13" si="1">E13*(1-$B$5)</f>
        <v>-62935.6</v>
      </c>
      <c r="G13" s="3">
        <f t="shared" si="1"/>
        <v>-57271.396000000001</v>
      </c>
      <c r="H13" s="3">
        <f t="shared" si="1"/>
        <v>-52116.970359999999</v>
      </c>
      <c r="I13" s="3">
        <f t="shared" si="1"/>
        <v>-47426.443027599998</v>
      </c>
      <c r="J13" s="3">
        <f t="shared" si="1"/>
        <v>-43158.063155115997</v>
      </c>
      <c r="K13" s="3">
        <f t="shared" si="1"/>
        <v>-39273.837471155559</v>
      </c>
      <c r="L13" s="3">
        <f>K13*(1-$B$5)</f>
        <v>-35739.192098751562</v>
      </c>
      <c r="M13" s="3">
        <f t="shared" si="1"/>
        <v>-32522.664809863923</v>
      </c>
    </row>
    <row r="14" spans="1:13" x14ac:dyDescent="0.25">
      <c r="B14" t="s">
        <v>31</v>
      </c>
      <c r="D14">
        <f>-B6</f>
        <v>-245</v>
      </c>
      <c r="E14">
        <f>D14</f>
        <v>-245</v>
      </c>
      <c r="F14">
        <f t="shared" ref="F14:H14" si="2">E14</f>
        <v>-245</v>
      </c>
      <c r="G14">
        <f t="shared" si="2"/>
        <v>-245</v>
      </c>
      <c r="H14">
        <f t="shared" si="2"/>
        <v>-245</v>
      </c>
      <c r="I14">
        <f>-B7</f>
        <v>-120</v>
      </c>
      <c r="J14">
        <f>I14</f>
        <v>-120</v>
      </c>
      <c r="K14">
        <f t="shared" ref="K14:M14" si="3">J14</f>
        <v>-120</v>
      </c>
      <c r="L14">
        <f t="shared" si="3"/>
        <v>-120</v>
      </c>
      <c r="M14">
        <f t="shared" si="3"/>
        <v>-120</v>
      </c>
    </row>
    <row r="15" spans="1:13" x14ac:dyDescent="0.25">
      <c r="B15" t="s">
        <v>32</v>
      </c>
      <c r="C15" s="4">
        <f>SUM(C11:C14)</f>
        <v>443500</v>
      </c>
      <c r="D15" s="4">
        <f t="shared" ref="D15:M15" si="4">SUM(D11:D14)</f>
        <v>-76245</v>
      </c>
      <c r="E15" s="4">
        <f t="shared" si="4"/>
        <v>-69405</v>
      </c>
      <c r="F15" s="4">
        <f t="shared" si="4"/>
        <v>-63180.6</v>
      </c>
      <c r="G15" s="4">
        <f t="shared" si="4"/>
        <v>-57516.396000000001</v>
      </c>
      <c r="H15" s="4">
        <f t="shared" si="4"/>
        <v>-52361.970359999999</v>
      </c>
      <c r="I15" s="4">
        <f t="shared" si="4"/>
        <v>-47546.443027599998</v>
      </c>
      <c r="J15" s="4">
        <f t="shared" si="4"/>
        <v>-43278.063155115997</v>
      </c>
      <c r="K15" s="4">
        <f t="shared" si="4"/>
        <v>-39393.837471155559</v>
      </c>
      <c r="L15" s="4">
        <f t="shared" si="4"/>
        <v>-35859.192098751562</v>
      </c>
      <c r="M15" s="4">
        <f t="shared" si="4"/>
        <v>-32642.664809863923</v>
      </c>
    </row>
    <row r="16" spans="1:13" x14ac:dyDescent="0.25">
      <c r="B16" t="s">
        <v>33</v>
      </c>
      <c r="C16" s="3">
        <f>C15/(1+$B$8)^C10</f>
        <v>443500</v>
      </c>
      <c r="D16" s="3">
        <f t="shared" ref="D16:M16" si="5">D15/(1+$B$8)^D10</f>
        <v>-73733.15559586561</v>
      </c>
      <c r="E16" s="3">
        <f t="shared" si="5"/>
        <v>-64907.317825796381</v>
      </c>
      <c r="F16" s="3">
        <f t="shared" si="5"/>
        <v>-57139.719317581112</v>
      </c>
      <c r="G16" s="3">
        <f t="shared" si="5"/>
        <v>-50303.415553374463</v>
      </c>
      <c r="H16" s="3">
        <f t="shared" si="5"/>
        <v>-44286.692003522432</v>
      </c>
      <c r="I16" s="3">
        <f t="shared" si="5"/>
        <v>-38888.997363913011</v>
      </c>
      <c r="J16" s="3">
        <f t="shared" si="5"/>
        <v>-34231.661754740315</v>
      </c>
      <c r="K16" s="3">
        <f t="shared" si="5"/>
        <v>-30132.82899312384</v>
      </c>
      <c r="L16" s="3">
        <f t="shared" si="5"/>
        <v>-26525.499520867928</v>
      </c>
      <c r="M16" s="3">
        <f t="shared" si="5"/>
        <v>-23350.712040297378</v>
      </c>
    </row>
    <row r="17" spans="2:3" x14ac:dyDescent="0.25">
      <c r="B17" t="s">
        <v>34</v>
      </c>
      <c r="C17" s="6">
        <f>SUM(C16:M16)</f>
        <v>3.0917559342924505E-5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Basic</vt:lpstr>
      <vt:lpstr>APR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REDONDI RENATO</dc:creator>
  <cp:lastModifiedBy>Renato</cp:lastModifiedBy>
  <dcterms:created xsi:type="dcterms:W3CDTF">2020-02-18T10:37:02Z</dcterms:created>
  <dcterms:modified xsi:type="dcterms:W3CDTF">2020-03-10T15:04:25Z</dcterms:modified>
</cp:coreProperties>
</file>